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40" yWindow="4020" windowWidth="15500" windowHeight="11940" tabRatio="311" activeTab="0"/>
  </bookViews>
  <sheets>
    <sheet name="NIH_sal_cap_PT_12_mo.xls" sheetId="1" r:id="rId1"/>
  </sheets>
  <definedNames>
    <definedName name="_xlnm.Print_Area" localSheetId="0">'NIH_sal_cap_PT_12_mo.xls'!$A$1:$D$58</definedName>
  </definedNames>
  <calcPr fullCalcOnLoad="1"/>
</workbook>
</file>

<file path=xl/sharedStrings.xml><?xml version="1.0" encoding="utf-8"?>
<sst xmlns="http://schemas.openxmlformats.org/spreadsheetml/2006/main" count="50" uniqueCount="49">
  <si>
    <t>enter in LD</t>
  </si>
  <si>
    <t>Amount per pay period direct charged to capped project</t>
  </si>
  <si>
    <t>Amount per pay period cost shared on capped project</t>
  </si>
  <si>
    <t xml:space="preserve">Amount per pay period over the cap for direct plus cost shared effort </t>
  </si>
  <si>
    <t>Total % should = sum of % effort proposed on grant and cost shared</t>
  </si>
  <si>
    <t xml:space="preserve">(may need to check </t>
  </si>
  <si>
    <t>rounding of %'s)</t>
  </si>
  <si>
    <t>Note 1:  Sabbatical leave is not pay for work, hence is not in %FTE and should not be included in above calculations.</t>
  </si>
  <si>
    <t xml:space="preserve">Note 2:  In order to properly reflect the cost of effort in the F&amp;A (indirect) cost calculations when a salary is  </t>
  </si>
  <si>
    <t>capped, the salary above the cap must be identified in the accounting system.  This is accomplished in Labor Distribution.  If you must make a journal entry to correct an error in application of the cap, you must must use the "Unallowed Salary Over Cap" E</t>
  </si>
  <si>
    <t>Note 3: Use NIH_sal_cap_multi_accounts template to calculate percentages for many account lines and awards at once.</t>
  </si>
  <si>
    <t>NIH Cap calculations for part time person with 12 month appointment</t>
  </si>
  <si>
    <t xml:space="preserve">This Excel template shows an example and provides a calculation program for determining  </t>
  </si>
  <si>
    <t xml:space="preserve">the amount that can be charged to an NIH project under the cap.  The examples </t>
  </si>
  <si>
    <t xml:space="preserve">uses a cap of $125,000.  The actual applicable NIH cap and actual applicable data for the   </t>
  </si>
  <si>
    <t xml:space="preserve">individual should be input in the appropriate gray box below.  Check grant/contract </t>
  </si>
  <si>
    <t xml:space="preserve">award and RPH 3.8 for applicable salary cap.  For further information see Research Policy </t>
  </si>
  <si>
    <t>Handbook Chapter 3.8 (http://www.stanford.edu/dept/DoR/rph/3-8.html) and Salary Caps</t>
  </si>
  <si>
    <t xml:space="preserve">Resource page  (http://www.stanford.edu/dept/DoR/Resources/salcap.html) </t>
  </si>
  <si>
    <t>Example of Calculating the amount chargeable to NIH project if salary is over agency cap:</t>
  </si>
  <si>
    <t>Facts:</t>
  </si>
  <si>
    <t>Example</t>
  </si>
  <si>
    <t>GFY98 PHS 100%FTE salary cap</t>
  </si>
  <si>
    <t>Percent of full time</t>
  </si>
  <si>
    <t>SU base salary (for the part-time appointment)</t>
  </si>
  <si>
    <t>NIH project direct-charged effort % FTE (Full Time Equivalent)</t>
  </si>
  <si>
    <t>NIH project cost shared effort % FTE</t>
  </si>
  <si>
    <t>Capped salary charge calculation for part-time appointment:</t>
  </si>
  <si>
    <t>Annualized salary chargeable to NIH account</t>
  </si>
  <si>
    <t>Annualized salary chargeable to cost share account</t>
  </si>
  <si>
    <t>Salary chargeable to NIH account per pay period</t>
  </si>
  <si>
    <t>Salary chargeable to cost share account per pay period</t>
  </si>
  <si>
    <t xml:space="preserve">Salary over the cap for direct plus cost shared effort </t>
  </si>
  <si>
    <t xml:space="preserve">            (Charge to nonsponsored PTA, Unallowed Exp Type 51190)</t>
  </si>
  <si>
    <t xml:space="preserve">  </t>
  </si>
  <si>
    <t>Template for calculation (See notes below):</t>
  </si>
  <si>
    <t>Use results ONLY if line 39 exceeds line 37, meaning SU salary rate exceeds cap</t>
  </si>
  <si>
    <t>Enter data below:</t>
  </si>
  <si>
    <t>Employee Name:</t>
  </si>
  <si>
    <t>Fill in shaded box-</t>
  </si>
  <si>
    <t>Percent of full time of person (format is XX%)</t>
  </si>
  <si>
    <t>formulas will calculate</t>
  </si>
  <si>
    <t>NIH salary cap for 100% FTE (XXX,XXX)</t>
  </si>
  <si>
    <t>based on this data.</t>
  </si>
  <si>
    <t>NIH salary cap (at person's FTE)</t>
  </si>
  <si>
    <t>Stanford base salary at person's FTE (XXX,XXX)</t>
  </si>
  <si>
    <t>Person's % FTE direct charged to project with salary cap (XX%)</t>
  </si>
  <si>
    <t>Person's committed cost sharing % FTE on project with cap (XX%)</t>
  </si>
  <si>
    <t>Percentage to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</si>
</sst>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_(&quot;$&quot;* #,##0.0_);_(&quot;$&quot;* \(#,##0.0\);_(&quot;$&quot;* &quot;-&quot;?_);_(@_)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%"/>
    <numFmt numFmtId="171" formatCode="0.000%"/>
  </numFmts>
  <fonts count="8">
    <font>
      <sz val="10"/>
      <name val="Arial"/>
      <family val="0"/>
    </font>
    <font>
      <b/>
      <u val="single"/>
      <sz val="12"/>
      <name val="NewCenturySchlbk"/>
      <family val="0"/>
    </font>
    <font>
      <sz val="10"/>
      <name val="NewCenturySchlbk"/>
      <family val="0"/>
    </font>
    <font>
      <b/>
      <sz val="11"/>
      <name val="NewCenturySchlbk"/>
      <family val="0"/>
    </font>
    <font>
      <b/>
      <sz val="10"/>
      <name val="NewCenturySchlbk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name val="NewCenturySchlbk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44" fontId="2" fillId="0" borderId="0" xfId="17" applyFont="1" applyAlignment="1" applyProtection="1">
      <alignment/>
      <protection/>
    </xf>
    <xf numFmtId="8" fontId="2" fillId="0" borderId="0" xfId="0" applyNumberFormat="1" applyFont="1" applyAlignment="1" applyProtection="1">
      <alignment/>
      <protection/>
    </xf>
    <xf numFmtId="9" fontId="2" fillId="0" borderId="0" xfId="0" applyNumberFormat="1" applyFont="1" applyAlignment="1" applyProtection="1">
      <alignment/>
      <protection/>
    </xf>
    <xf numFmtId="6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44" fontId="2" fillId="0" borderId="0" xfId="0" applyNumberFormat="1" applyFont="1" applyAlignment="1" applyProtection="1">
      <alignment/>
      <protection/>
    </xf>
    <xf numFmtId="0" fontId="2" fillId="2" borderId="0" xfId="0" applyFont="1" applyFill="1" applyAlignment="1" applyProtection="1">
      <alignment/>
      <protection locked="0"/>
    </xf>
    <xf numFmtId="10" fontId="2" fillId="2" borderId="0" xfId="0" applyNumberFormat="1" applyFont="1" applyFill="1" applyAlignment="1" applyProtection="1">
      <alignment/>
      <protection locked="0"/>
    </xf>
    <xf numFmtId="44" fontId="2" fillId="2" borderId="0" xfId="17" applyFont="1" applyFill="1" applyAlignment="1" applyProtection="1">
      <alignment/>
      <protection locked="0"/>
    </xf>
    <xf numFmtId="0" fontId="2" fillId="0" borderId="0" xfId="0" applyFont="1" applyAlignment="1" applyProtection="1" quotePrefix="1">
      <alignment/>
      <protection/>
    </xf>
    <xf numFmtId="44" fontId="2" fillId="3" borderId="0" xfId="17" applyFont="1" applyFill="1" applyAlignment="1" applyProtection="1">
      <alignment/>
      <protection/>
    </xf>
    <xf numFmtId="169" fontId="2" fillId="3" borderId="0" xfId="17" applyNumberFormat="1" applyFont="1" applyFill="1" applyAlignment="1" applyProtection="1">
      <alignment/>
      <protection/>
    </xf>
    <xf numFmtId="0" fontId="2" fillId="3" borderId="0" xfId="0" applyFont="1" applyFill="1" applyAlignment="1" applyProtection="1">
      <alignment/>
      <protection/>
    </xf>
    <xf numFmtId="9" fontId="2" fillId="2" borderId="0" xfId="0" applyNumberFormat="1" applyFont="1" applyFill="1" applyAlignment="1" applyProtection="1">
      <alignment/>
      <protection locked="0"/>
    </xf>
    <xf numFmtId="0" fontId="4" fillId="0" borderId="0" xfId="0" applyFont="1" applyAlignment="1">
      <alignment horizontal="center"/>
    </xf>
    <xf numFmtId="171" fontId="2" fillId="0" borderId="0" xfId="21" applyNumberFormat="1" applyFont="1" applyAlignment="1" applyProtection="1">
      <alignment/>
      <protection/>
    </xf>
    <xf numFmtId="171" fontId="2" fillId="0" borderId="0" xfId="21" applyNumberFormat="1" applyFont="1" applyAlignment="1">
      <alignment horizontal="center"/>
    </xf>
    <xf numFmtId="171" fontId="2" fillId="0" borderId="0" xfId="21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workbookViewId="0" topLeftCell="A1">
      <selection activeCell="B8" sqref="B8"/>
    </sheetView>
  </sheetViews>
  <sheetFormatPr defaultColWidth="11.421875" defaultRowHeight="12.75"/>
  <cols>
    <col min="1" max="1" width="57.7109375" style="4" customWidth="1"/>
    <col min="2" max="2" width="15.140625" style="4" customWidth="1"/>
    <col min="3" max="3" width="14.421875" style="4" customWidth="1"/>
    <col min="4" max="4" width="20.28125" style="4" customWidth="1"/>
    <col min="5" max="5" width="14.8515625" style="4" customWidth="1"/>
    <col min="6" max="16384" width="9.140625" style="4" customWidth="1"/>
  </cols>
  <sheetData>
    <row r="1" spans="1:4" s="2" customFormat="1" ht="15.75">
      <c r="A1" s="1" t="s">
        <v>11</v>
      </c>
      <c r="B1" s="1"/>
      <c r="C1" s="1"/>
      <c r="D1" s="1"/>
    </row>
    <row r="2" spans="1:4" ht="12.75">
      <c r="A2" s="3"/>
      <c r="B2" s="3"/>
      <c r="C2" s="3"/>
      <c r="D2" s="3"/>
    </row>
    <row r="3" spans="1:4" ht="15">
      <c r="A3" s="29" t="s">
        <v>12</v>
      </c>
      <c r="B3" s="3"/>
      <c r="C3" s="3"/>
      <c r="D3" s="3"/>
    </row>
    <row r="4" spans="1:4" ht="15">
      <c r="A4" s="29" t="s">
        <v>13</v>
      </c>
      <c r="B4" s="3"/>
      <c r="C4" s="3"/>
      <c r="D4" s="3"/>
    </row>
    <row r="5" spans="1:4" ht="15">
      <c r="A5" s="29" t="s">
        <v>14</v>
      </c>
      <c r="B5" s="3"/>
      <c r="C5" s="3"/>
      <c r="D5" s="3"/>
    </row>
    <row r="6" spans="1:4" ht="15">
      <c r="A6" s="29" t="s">
        <v>15</v>
      </c>
      <c r="B6" s="3"/>
      <c r="C6" s="3"/>
      <c r="D6" s="3"/>
    </row>
    <row r="7" spans="1:4" ht="15">
      <c r="A7" s="29" t="s">
        <v>16</v>
      </c>
      <c r="B7" s="3"/>
      <c r="C7" s="3"/>
      <c r="D7" s="3"/>
    </row>
    <row r="8" spans="1:4" ht="15">
      <c r="A8" s="29" t="s">
        <v>17</v>
      </c>
      <c r="B8" s="3"/>
      <c r="C8" s="3"/>
      <c r="D8" s="3"/>
    </row>
    <row r="9" spans="1:4" ht="15">
      <c r="A9" s="29" t="s">
        <v>18</v>
      </c>
      <c r="B9" s="3"/>
      <c r="C9" s="3"/>
      <c r="D9" s="3"/>
    </row>
    <row r="10" spans="1:4" ht="15">
      <c r="A10" s="5"/>
      <c r="B10" s="3"/>
      <c r="C10" s="3"/>
      <c r="D10" s="3"/>
    </row>
    <row r="11" spans="1:4" ht="12.75">
      <c r="A11" s="6" t="s">
        <v>19</v>
      </c>
      <c r="B11" s="3"/>
      <c r="C11" s="3"/>
      <c r="D11" s="3"/>
    </row>
    <row r="12" spans="1:4" ht="12.75">
      <c r="A12" s="3"/>
      <c r="B12" s="3"/>
      <c r="C12" s="3"/>
      <c r="D12" s="3"/>
    </row>
    <row r="13" spans="1:4" ht="12.75">
      <c r="A13" s="6" t="s">
        <v>20</v>
      </c>
      <c r="B13" s="7" t="s">
        <v>21</v>
      </c>
      <c r="C13" s="8"/>
      <c r="D13" s="3"/>
    </row>
    <row r="14" spans="1:4" ht="12.75">
      <c r="A14" s="3" t="s">
        <v>22</v>
      </c>
      <c r="B14" s="9">
        <v>125000</v>
      </c>
      <c r="C14" s="8"/>
      <c r="D14" s="3"/>
    </row>
    <row r="15" spans="1:4" ht="12.75">
      <c r="A15" s="3"/>
      <c r="B15" s="10"/>
      <c r="C15" s="8"/>
      <c r="D15" s="3"/>
    </row>
    <row r="16" spans="1:4" ht="12.75">
      <c r="A16" s="3" t="s">
        <v>23</v>
      </c>
      <c r="B16" s="11">
        <v>0.5</v>
      </c>
      <c r="C16" s="8"/>
      <c r="D16" s="3"/>
    </row>
    <row r="17" spans="1:4" ht="12.75">
      <c r="A17" s="3" t="s">
        <v>24</v>
      </c>
      <c r="B17" s="9">
        <v>75000</v>
      </c>
      <c r="C17" s="8"/>
      <c r="D17" s="3"/>
    </row>
    <row r="18" spans="1:4" ht="12.75">
      <c r="A18" s="3"/>
      <c r="B18" s="12"/>
      <c r="C18" s="8"/>
      <c r="D18" s="3"/>
    </row>
    <row r="19" spans="1:4" ht="12.75">
      <c r="A19" s="3" t="s">
        <v>25</v>
      </c>
      <c r="B19" s="11">
        <v>0.1</v>
      </c>
      <c r="C19" s="8"/>
      <c r="D19" s="3"/>
    </row>
    <row r="20" spans="1:4" ht="12.75">
      <c r="A20" s="3" t="s">
        <v>26</v>
      </c>
      <c r="B20" s="11">
        <v>0.1</v>
      </c>
      <c r="C20" s="8"/>
      <c r="D20" s="3"/>
    </row>
    <row r="21" spans="1:4" ht="12.75">
      <c r="A21" s="3"/>
      <c r="B21" s="12"/>
      <c r="C21" s="8"/>
      <c r="D21" s="3"/>
    </row>
    <row r="22" spans="1:4" ht="12.75">
      <c r="A22" s="6" t="s">
        <v>27</v>
      </c>
      <c r="B22" s="3"/>
      <c r="C22" s="8"/>
      <c r="D22" s="3"/>
    </row>
    <row r="23" spans="1:4" ht="12.75">
      <c r="A23" s="3" t="s">
        <v>28</v>
      </c>
      <c r="B23" s="9">
        <f>B14*B16*B19</f>
        <v>6250</v>
      </c>
      <c r="C23" s="8"/>
      <c r="D23" s="3"/>
    </row>
    <row r="24" spans="1:4" ht="12.75">
      <c r="A24" s="3" t="s">
        <v>29</v>
      </c>
      <c r="B24" s="9">
        <f>B14*B16*B20</f>
        <v>6250</v>
      </c>
      <c r="C24" s="8"/>
      <c r="D24" s="3"/>
    </row>
    <row r="25" spans="1:4" ht="12.75">
      <c r="A25" s="3"/>
      <c r="B25" s="13"/>
      <c r="C25" s="8"/>
      <c r="D25" s="3"/>
    </row>
    <row r="26" spans="1:4" ht="12.75">
      <c r="A26" s="3" t="s">
        <v>30</v>
      </c>
      <c r="B26" s="9">
        <f>B23/24</f>
        <v>260.4166666666667</v>
      </c>
      <c r="C26" s="8"/>
      <c r="D26" s="3"/>
    </row>
    <row r="27" spans="1:4" ht="12.75">
      <c r="A27" s="3" t="s">
        <v>31</v>
      </c>
      <c r="B27" s="9">
        <f>B23/24</f>
        <v>260.4166666666667</v>
      </c>
      <c r="C27" s="8"/>
      <c r="D27" s="3"/>
    </row>
    <row r="28" spans="1:4" ht="12.75">
      <c r="A28" s="3" t="s">
        <v>32</v>
      </c>
      <c r="B28" s="13"/>
      <c r="C28" s="8"/>
      <c r="D28" s="3"/>
    </row>
    <row r="29" spans="1:4" ht="12.75">
      <c r="A29" s="4" t="s">
        <v>33</v>
      </c>
      <c r="B29" s="9">
        <f>(B17/24)*(B19+B20)-B26-B27</f>
        <v>104.16666666666663</v>
      </c>
      <c r="C29" s="8"/>
      <c r="D29" s="3"/>
    </row>
    <row r="30" spans="1:4" ht="12.75">
      <c r="A30" s="3"/>
      <c r="B30" s="3"/>
      <c r="C30" s="3"/>
      <c r="D30" s="14" t="s">
        <v>34</v>
      </c>
    </row>
    <row r="31" spans="1:4" ht="12.75">
      <c r="A31" s="6" t="s">
        <v>35</v>
      </c>
      <c r="B31" s="3"/>
      <c r="C31" s="3"/>
      <c r="D31" s="3"/>
    </row>
    <row r="32" spans="1:4" ht="12.75">
      <c r="A32" s="6" t="s">
        <v>36</v>
      </c>
      <c r="B32" s="3"/>
      <c r="C32" s="3"/>
      <c r="D32" s="3"/>
    </row>
    <row r="33" spans="1:4" ht="12.75">
      <c r="A33" s="3"/>
      <c r="B33" s="3"/>
      <c r="C33" s="3" t="s">
        <v>37</v>
      </c>
      <c r="D33" s="3"/>
    </row>
    <row r="34" spans="1:4" ht="12.75">
      <c r="A34" s="3" t="s">
        <v>38</v>
      </c>
      <c r="B34" s="15"/>
      <c r="C34" s="15"/>
      <c r="D34" s="3" t="s">
        <v>39</v>
      </c>
    </row>
    <row r="35" spans="1:4" ht="12.75">
      <c r="A35" s="3" t="s">
        <v>40</v>
      </c>
      <c r="B35" s="3"/>
      <c r="C35" s="16"/>
      <c r="D35" s="3" t="s">
        <v>41</v>
      </c>
    </row>
    <row r="36" spans="1:4" ht="12.75">
      <c r="A36" s="3" t="s">
        <v>42</v>
      </c>
      <c r="B36" s="3"/>
      <c r="C36" s="17"/>
      <c r="D36" s="3" t="s">
        <v>43</v>
      </c>
    </row>
    <row r="37" spans="1:4" ht="12.75">
      <c r="A37" s="3" t="s">
        <v>44</v>
      </c>
      <c r="B37" s="18"/>
      <c r="C37" s="19">
        <f>C35*C36</f>
        <v>0</v>
      </c>
      <c r="D37" s="3"/>
    </row>
    <row r="38" spans="1:3" ht="12.75">
      <c r="A38" s="3"/>
      <c r="B38" s="3"/>
      <c r="C38" s="20"/>
    </row>
    <row r="39" spans="1:3" ht="12.75">
      <c r="A39" s="3" t="s">
        <v>45</v>
      </c>
      <c r="B39" s="18"/>
      <c r="C39" s="17"/>
    </row>
    <row r="40" spans="1:3" ht="12.75">
      <c r="A40" s="3"/>
      <c r="B40" s="3"/>
      <c r="C40" s="21"/>
    </row>
    <row r="41" spans="1:4" ht="12.75">
      <c r="A41" s="3" t="s">
        <v>46</v>
      </c>
      <c r="B41" s="3"/>
      <c r="C41" s="22"/>
      <c r="D41" s="3"/>
    </row>
    <row r="42" spans="1:4" ht="12.75">
      <c r="A42" s="3" t="s">
        <v>47</v>
      </c>
      <c r="B42" s="3"/>
      <c r="C42" s="22"/>
      <c r="D42" s="23" t="s">
        <v>48</v>
      </c>
    </row>
    <row r="43" spans="1:4" ht="12.75">
      <c r="A43" s="3"/>
      <c r="B43" s="3"/>
      <c r="C43" s="3"/>
      <c r="D43" s="23" t="s">
        <v>0</v>
      </c>
    </row>
    <row r="44" spans="1:4" ht="12.75">
      <c r="A44" s="3" t="s">
        <v>1</v>
      </c>
      <c r="B44" s="3"/>
      <c r="C44" s="13">
        <f>C37*C41/24</f>
        <v>0</v>
      </c>
      <c r="D44" s="24" t="e">
        <f>C44/(C$39/24)</f>
        <v>#DIV/0!</v>
      </c>
    </row>
    <row r="45" spans="1:4" ht="12.75">
      <c r="A45" s="3" t="s">
        <v>2</v>
      </c>
      <c r="B45" s="3"/>
      <c r="C45" s="13">
        <f>C37*C42/24</f>
        <v>0</v>
      </c>
      <c r="D45" s="24" t="e">
        <f>C45/(C$39/24)</f>
        <v>#DIV/0!</v>
      </c>
    </row>
    <row r="46" spans="1:4" ht="12.75">
      <c r="A46" s="3" t="s">
        <v>3</v>
      </c>
      <c r="B46" s="3"/>
      <c r="C46" s="3"/>
      <c r="D46" s="3"/>
    </row>
    <row r="47" spans="1:4" ht="12.75">
      <c r="A47" s="4" t="s">
        <v>33</v>
      </c>
      <c r="B47" s="3"/>
      <c r="C47" s="13">
        <f>C39/24*(C41+C42)-C44-C45</f>
        <v>0</v>
      </c>
      <c r="D47" s="24" t="e">
        <f>C47/(C$39/24)</f>
        <v>#DIV/0!</v>
      </c>
    </row>
    <row r="48" spans="1:4" ht="12.75">
      <c r="A48" s="3"/>
      <c r="B48" s="3"/>
      <c r="C48" s="13"/>
      <c r="D48" s="24"/>
    </row>
    <row r="49" spans="1:4" ht="12.75">
      <c r="A49" s="3" t="s">
        <v>4</v>
      </c>
      <c r="C49" s="13"/>
      <c r="D49" s="24" t="e">
        <f>SUM(D44:D47)</f>
        <v>#DIV/0!</v>
      </c>
    </row>
    <row r="50" spans="1:4" ht="12.75">
      <c r="A50" s="3"/>
      <c r="B50" s="3"/>
      <c r="C50" s="13"/>
      <c r="D50" s="25" t="s">
        <v>5</v>
      </c>
    </row>
    <row r="51" spans="1:4" ht="12.75">
      <c r="A51" s="3"/>
      <c r="B51" s="3"/>
      <c r="C51" s="13"/>
      <c r="D51" s="25" t="s">
        <v>6</v>
      </c>
    </row>
    <row r="52" spans="1:4" ht="12.75">
      <c r="A52" s="3"/>
      <c r="B52" s="3"/>
      <c r="C52" s="13"/>
      <c r="D52" s="26"/>
    </row>
    <row r="53" spans="1:4" ht="12.75">
      <c r="A53" s="6" t="s">
        <v>7</v>
      </c>
      <c r="B53" s="3"/>
      <c r="C53" s="3"/>
      <c r="D53" s="3"/>
    </row>
    <row r="54" spans="1:4" ht="12.75">
      <c r="A54" s="3"/>
      <c r="B54" s="13"/>
      <c r="C54" s="3"/>
      <c r="D54" s="3"/>
    </row>
    <row r="55" spans="1:4" ht="12.75">
      <c r="A55" s="27" t="s">
        <v>8</v>
      </c>
      <c r="B55" s="3"/>
      <c r="C55" s="3"/>
      <c r="D55" s="3"/>
    </row>
    <row r="56" spans="1:4" ht="45.75" customHeight="1">
      <c r="A56" s="28" t="s">
        <v>9</v>
      </c>
      <c r="B56" s="28"/>
      <c r="C56" s="28"/>
      <c r="D56" s="3"/>
    </row>
    <row r="57" ht="12.75">
      <c r="A57" s="4"/>
    </row>
    <row r="58" ht="12.75">
      <c r="A58" s="27" t="s">
        <v>10</v>
      </c>
    </row>
    <row r="59" ht="12"/>
    <row r="60" ht="12"/>
    <row r="61" ht="12.75">
      <c r="A61" s="4"/>
    </row>
  </sheetData>
  <sheetProtection sheet="1" objects="1"/>
  <printOptions gridLines="1"/>
  <pageMargins left="0.25" right="0.25" top="0.68" bottom="0.5" header="0.5" footer="0.5"/>
  <pageSetup fitToHeight="1" fitToWidth="1" orientation="portrait" scale="87"/>
  <headerFooter alignWithMargins="0">
    <oddHeader>&amp;C&amp;"Century Schoolbook,Bold"&amp;14Salary Cap Calculation Template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